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Z:\KZ\KZ_I\.1POSIEDZENIA ZARZĄDU\476 - 4 kwietnia 2023\Materiały\Dep. Dróg i Publicznego Transportu Zbiorowego\UZ_zmiana_planu_przebudów_dróg\UZ_zmiana_planu_budów_chodników\"/>
    </mc:Choice>
  </mc:AlternateContent>
  <xr:revisionPtr revIDLastSave="0" documentId="13_ncr:1_{D41730DD-6EC8-4491-99F9-15A20CBA39CB}" xr6:coauthVersionLast="36" xr6:coauthVersionMax="36" xr10:uidLastSave="{00000000-0000-0000-0000-000000000000}"/>
  <bookViews>
    <workbookView xWindow="735" yWindow="660" windowWidth="28065" windowHeight="16740" xr2:uid="{00000000-000D-0000-FFFF-FFFF00000000}"/>
  </bookViews>
  <sheets>
    <sheet name="Arkusz1" sheetId="1" r:id="rId1"/>
    <sheet name="Arkusz2" sheetId="2" r:id="rId2"/>
  </sheets>
  <definedNames>
    <definedName name="_xlnm._FilterDatabase" localSheetId="0" hidden="1">Arkusz1!$A$4:$CL$67</definedName>
    <definedName name="_xlnm.Print_Area" localSheetId="0">Arkusz1!$A$1:$G$30</definedName>
    <definedName name="_xlnm.Print_Titles" localSheetId="0">Arkusz1!$3:$3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K31" i="1" l="1"/>
  <c r="E6" i="1"/>
  <c r="K6" i="1" s="1"/>
  <c r="E7" i="1"/>
  <c r="E8" i="1"/>
  <c r="I8" i="1" s="1"/>
  <c r="E9" i="1"/>
  <c r="I9" i="1" s="1"/>
  <c r="E10" i="1"/>
  <c r="K10" i="1" s="1"/>
  <c r="E11" i="1"/>
  <c r="E12" i="1"/>
  <c r="I12" i="1" s="1"/>
  <c r="E13" i="1"/>
  <c r="I13" i="1" s="1"/>
  <c r="E14" i="1"/>
  <c r="K14" i="1" s="1"/>
  <c r="E15" i="1"/>
  <c r="E16" i="1"/>
  <c r="I16" i="1" s="1"/>
  <c r="E17" i="1"/>
  <c r="I17" i="1" s="1"/>
  <c r="E18" i="1"/>
  <c r="K18" i="1" s="1"/>
  <c r="E19" i="1"/>
  <c r="K19" i="1" s="1"/>
  <c r="E20" i="1"/>
  <c r="I20" i="1" s="1"/>
  <c r="E21" i="1"/>
  <c r="I21" i="1" s="1"/>
  <c r="E22" i="1"/>
  <c r="K22" i="1" s="1"/>
  <c r="E23" i="1"/>
  <c r="E24" i="1"/>
  <c r="I24" i="1" s="1"/>
  <c r="E25" i="1"/>
  <c r="I25" i="1" s="1"/>
  <c r="E26" i="1"/>
  <c r="K26" i="1" s="1"/>
  <c r="E27" i="1"/>
  <c r="E28" i="1"/>
  <c r="I28" i="1" s="1"/>
  <c r="E29" i="1"/>
  <c r="K29" i="1" s="1"/>
  <c r="E5" i="1"/>
  <c r="K5" i="1" s="1"/>
  <c r="K21" i="1" l="1"/>
  <c r="H5" i="1"/>
  <c r="K28" i="1"/>
  <c r="K25" i="1"/>
  <c r="K13" i="1"/>
  <c r="K20" i="1"/>
  <c r="K12" i="1"/>
  <c r="K17" i="1"/>
  <c r="K9" i="1"/>
  <c r="K24" i="1"/>
  <c r="K16" i="1"/>
  <c r="K8" i="1"/>
  <c r="K27" i="1"/>
  <c r="I27" i="1"/>
  <c r="K23" i="1"/>
  <c r="I23" i="1"/>
  <c r="K15" i="1"/>
  <c r="I15" i="1"/>
  <c r="I11" i="1"/>
  <c r="K11" i="1"/>
  <c r="H11" i="1"/>
  <c r="K7" i="1"/>
  <c r="I7" i="1"/>
  <c r="H7" i="1"/>
  <c r="H27" i="1"/>
  <c r="H15" i="1"/>
  <c r="H23" i="1"/>
  <c r="I5" i="1"/>
  <c r="H29" i="1"/>
  <c r="H26" i="1"/>
  <c r="H22" i="1"/>
  <c r="H19" i="1"/>
  <c r="H18" i="1"/>
  <c r="H14" i="1"/>
  <c r="H10" i="1"/>
  <c r="H6" i="1"/>
  <c r="I29" i="1"/>
  <c r="I26" i="1"/>
  <c r="I22" i="1"/>
  <c r="I19" i="1"/>
  <c r="I18" i="1"/>
  <c r="I14" i="1"/>
  <c r="I10" i="1"/>
  <c r="I6" i="1"/>
  <c r="H28" i="1"/>
  <c r="H25" i="1"/>
  <c r="H21" i="1"/>
  <c r="H17" i="1"/>
  <c r="H13" i="1"/>
  <c r="H9" i="1"/>
  <c r="H24" i="1"/>
  <c r="H20" i="1"/>
  <c r="H16" i="1"/>
  <c r="H12" i="1"/>
  <c r="H8" i="1"/>
  <c r="G30" i="1"/>
  <c r="F30" i="1"/>
  <c r="D32" i="1" l="1"/>
  <c r="E30" i="1"/>
  <c r="I30" i="1" s="1"/>
  <c r="K30" i="1" l="1"/>
  <c r="H30" i="1"/>
</calcChain>
</file>

<file path=xl/sharedStrings.xml><?xml version="1.0" encoding="utf-8"?>
<sst xmlns="http://schemas.openxmlformats.org/spreadsheetml/2006/main" count="98" uniqueCount="89">
  <si>
    <t>Gmina</t>
  </si>
  <si>
    <t>Lp.</t>
  </si>
  <si>
    <t>Nr drogi</t>
  </si>
  <si>
    <t>Miejscowość</t>
  </si>
  <si>
    <t>t</t>
  </si>
  <si>
    <t>n</t>
  </si>
  <si>
    <t>zostaje</t>
  </si>
  <si>
    <t xml:space="preserve">Budżet: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</si>
  <si>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</si>
  <si>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</si>
  <si>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</si>
  <si>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</si>
  <si>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</si>
  <si>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</si>
  <si>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</si>
  <si>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</si>
  <si>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</si>
  <si>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</si>
  <si>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</si>
  <si>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</si>
  <si>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</si>
  <si>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</si>
  <si>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</si>
  <si>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</si>
  <si>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</si>
  <si>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</si>
  <si>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</si>
  <si>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</si>
  <si>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</si>
  <si>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</si>
  <si>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</si>
  <si>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</si>
  <si>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</si>
  <si>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Radomyśl nad Sanem</t>
  </si>
  <si>
    <t>Albigowa</t>
  </si>
  <si>
    <t>Wrzawy</t>
  </si>
  <si>
    <t>Hoszów</t>
  </si>
  <si>
    <t>Udział finansowy Gminy (zł)</t>
  </si>
  <si>
    <t>Udział finansowy Województwa (zł)</t>
  </si>
  <si>
    <t>Szacunkowa wartość (zł)</t>
  </si>
  <si>
    <t>FRYSZTAK</t>
  </si>
  <si>
    <t>Padew Narodowa</t>
  </si>
  <si>
    <t>Harta</t>
  </si>
  <si>
    <t>RADOMYŚL NAD SANEM</t>
  </si>
  <si>
    <t>BUKOWSKO</t>
  </si>
  <si>
    <t>BRZOZÓW</t>
  </si>
  <si>
    <t>Hermanowice</t>
  </si>
  <si>
    <t>BARANÓW SANDOMIERSKI</t>
  </si>
  <si>
    <t>Czerteż</t>
  </si>
  <si>
    <t xml:space="preserve">Czarna </t>
  </si>
  <si>
    <t>Suma</t>
  </si>
  <si>
    <t>RADOMYŚL WIELKI</t>
  </si>
  <si>
    <t>PADEW NARODOWA</t>
  </si>
  <si>
    <t>LESKO</t>
  </si>
  <si>
    <t>SOKOŁÓW MAŁOPOLSKI</t>
  </si>
  <si>
    <t>ŁAŃCUT</t>
  </si>
  <si>
    <t>RYMANÓW</t>
  </si>
  <si>
    <t>HACZÓW</t>
  </si>
  <si>
    <t>STRZYŻÓW</t>
  </si>
  <si>
    <t>BOROWA</t>
  </si>
  <si>
    <t>DYNÓW</t>
  </si>
  <si>
    <t>JEŻOWE</t>
  </si>
  <si>
    <t>JAWORNIK POLSKI</t>
  </si>
  <si>
    <t>GORZYCE</t>
  </si>
  <si>
    <t>PRZEMYŚL</t>
  </si>
  <si>
    <t>USTRZYKI DOLNE</t>
  </si>
  <si>
    <t>TRYŃCZA</t>
  </si>
  <si>
    <t>SANOK</t>
  </si>
  <si>
    <t>CZARNA</t>
  </si>
  <si>
    <t>Gniewczyna Łańcucka</t>
  </si>
  <si>
    <t>Strzyżów, Godowa</t>
  </si>
  <si>
    <t>Humniska</t>
  </si>
  <si>
    <t>Rymanów-Zdrój</t>
  </si>
  <si>
    <t>DYDNIA</t>
  </si>
  <si>
    <t>Krzemienna</t>
  </si>
  <si>
    <t>Sokołów Małopolski</t>
  </si>
  <si>
    <t>Manasterz</t>
  </si>
  <si>
    <t xml:space="preserve"> Jeżowe (Pikuły)</t>
  </si>
  <si>
    <t xml:space="preserve">Bukowsko </t>
  </si>
  <si>
    <t>Zgórsko</t>
  </si>
  <si>
    <t xml:space="preserve">Sadkowa Góra </t>
  </si>
  <si>
    <t>Nisko</t>
  </si>
  <si>
    <t>Cieszyna</t>
  </si>
  <si>
    <t xml:space="preserve">Jasionów </t>
  </si>
  <si>
    <t>PLAN REALIZACJI BUDOWY CHODNIKÓW W CIĄGACH DRÓG WOJEWÓDZKICH NA 2023 rok</t>
  </si>
  <si>
    <t xml:space="preserve">Łączki </t>
  </si>
  <si>
    <t>NISKO</t>
  </si>
  <si>
    <t>Baranów Sandomierski</t>
  </si>
  <si>
    <t>Załącznik do Uchwały Nr 476/9897/23 Zarządu Województwa Podkarpackiego w Rzeszowie z dnia 4 kwietnia  2023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</si>
</sst>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i/>
      <sz val="22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8"/>
      <name val="Calibri"/>
      <family val="2"/>
      <charset val="238"/>
      <scheme val="minor"/>
    </font>
    <font>
      <b/>
      <sz val="26"/>
      <name val="Calibri"/>
      <family val="2"/>
      <charset val="238"/>
      <scheme val="minor"/>
    </font>
    <font>
      <sz val="2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23"/>
      <name val="Calibri"/>
      <family val="2"/>
      <charset val="238"/>
      <scheme val="minor"/>
    </font>
    <font>
      <sz val="22"/>
      <name val="Arial"/>
      <family val="2"/>
      <charset val="238"/>
    </font>
    <font>
      <sz val="20"/>
      <name val="Arial"/>
      <family val="2"/>
      <charset val="238"/>
    </font>
    <font>
      <b/>
      <sz val="24"/>
      <color theme="1"/>
      <name val="Arial"/>
      <family val="2"/>
      <charset val="238"/>
    </font>
    <font>
      <sz val="24"/>
      <color theme="1"/>
      <name val="Arial"/>
      <family val="2"/>
      <charset val="238"/>
    </font>
    <font>
      <sz val="22"/>
      <color theme="1"/>
      <name val="Arial"/>
      <family val="2"/>
      <charset val="238"/>
    </font>
    <font>
      <i/>
      <sz val="22"/>
      <name val="Arial"/>
      <family val="2"/>
      <charset val="238"/>
    </font>
    <font>
      <sz val="3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3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 shrinkToFit="1"/>
    </xf>
    <xf numFmtId="0" fontId="9" fillId="0" borderId="0" xfId="0" applyFont="1" applyAlignment="1">
      <alignment horizontal="center" vertical="center"/>
    </xf>
    <xf numFmtId="0" fontId="11" fillId="3" borderId="2" xfId="0" applyFont="1" applyFill="1" applyBorder="1" applyAlignment="1">
      <alignment horizontal="right" vertical="center" wrapText="1"/>
    </xf>
    <xf numFmtId="4" fontId="11" fillId="0" borderId="2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 shrinkToFit="1"/>
    </xf>
    <xf numFmtId="1" fontId="9" fillId="2" borderId="1" xfId="0" applyNumberFormat="1" applyFont="1" applyFill="1" applyBorder="1" applyAlignment="1">
      <alignment horizontal="center" vertical="center" wrapText="1" shrinkToFit="1"/>
    </xf>
    <xf numFmtId="0" fontId="14" fillId="2" borderId="1" xfId="0" applyFont="1" applyFill="1" applyBorder="1" applyAlignment="1">
      <alignment horizontal="center" vertical="center" wrapText="1" shrinkToFit="1"/>
    </xf>
    <xf numFmtId="0" fontId="4" fillId="3" borderId="0" xfId="0" applyFont="1" applyFill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/>
    </xf>
    <xf numFmtId="0" fontId="10" fillId="0" borderId="7" xfId="0" applyFont="1" applyFill="1" applyBorder="1" applyAlignment="1">
      <alignment horizontal="center" vertical="center" wrapText="1" shrinkToFit="1"/>
    </xf>
    <xf numFmtId="4" fontId="10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 shrinkToFit="1"/>
    </xf>
    <xf numFmtId="4" fontId="1" fillId="0" borderId="1" xfId="0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 vertical="center" wrapText="1"/>
    </xf>
    <xf numFmtId="1" fontId="1" fillId="2" borderId="0" xfId="0" applyNumberFormat="1" applyFont="1" applyFill="1" applyBorder="1" applyAlignment="1">
      <alignment horizontal="center" vertical="center" wrapText="1" shrinkToFit="1"/>
    </xf>
    <xf numFmtId="1" fontId="2" fillId="2" borderId="0" xfId="0" applyNumberFormat="1" applyFont="1" applyFill="1" applyBorder="1" applyAlignment="1">
      <alignment horizontal="center" vertical="center" wrapText="1" shrinkToFit="1"/>
    </xf>
    <xf numFmtId="1" fontId="1" fillId="3" borderId="0" xfId="0" applyNumberFormat="1" applyFont="1" applyFill="1" applyAlignment="1">
      <alignment horizontal="center" vertical="center"/>
    </xf>
    <xf numFmtId="9" fontId="1" fillId="0" borderId="0" xfId="1" applyFont="1" applyAlignment="1">
      <alignment horizontal="center" vertical="center"/>
    </xf>
    <xf numFmtId="9" fontId="8" fillId="5" borderId="0" xfId="1" applyFont="1" applyFill="1" applyBorder="1" applyAlignment="1">
      <alignment horizontal="center" vertical="center" wrapText="1" shrinkToFit="1"/>
    </xf>
    <xf numFmtId="1" fontId="13" fillId="0" borderId="0" xfId="0" applyNumberFormat="1" applyFont="1"/>
    <xf numFmtId="1" fontId="14" fillId="2" borderId="1" xfId="0" applyNumberFormat="1" applyFont="1" applyFill="1" applyBorder="1" applyAlignment="1">
      <alignment horizontal="center" vertical="center" wrapText="1" shrinkToFit="1"/>
    </xf>
    <xf numFmtId="1" fontId="10" fillId="0" borderId="1" xfId="0" applyNumberFormat="1" applyFont="1" applyFill="1" applyBorder="1" applyAlignment="1">
      <alignment horizontal="center" vertical="center" wrapText="1" shrinkToFit="1"/>
    </xf>
    <xf numFmtId="4" fontId="3" fillId="0" borderId="1" xfId="0" applyNumberFormat="1" applyFont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L59"/>
  <sheetViews>
    <sheetView tabSelected="1" view="pageBreakPreview" zoomScale="50" zoomScaleNormal="50" zoomScaleSheetLayoutView="50" workbookViewId="0">
      <selection activeCell="I3" sqref="I3"/>
    </sheetView>
  </sheetViews>
  <sheetFormatPr defaultRowHeight="28.5" x14ac:dyDescent="0.25"/>
  <cols>
    <col min="1" max="1" width="11.7109375" style="1" customWidth="1"/>
    <col min="2" max="2" width="42.42578125" style="1" customWidth="1"/>
    <col min="3" max="3" width="53.42578125" style="1" customWidth="1"/>
    <col min="4" max="4" width="33.5703125" style="5" customWidth="1"/>
    <col min="5" max="5" width="41.7109375" style="1" customWidth="1"/>
    <col min="6" max="6" width="41.5703125" style="1" customWidth="1"/>
    <col min="7" max="7" width="39.85546875" style="1" customWidth="1"/>
    <col min="8" max="8" width="39.85546875" style="5" customWidth="1"/>
    <col min="9" max="9" width="39.7109375" style="5" customWidth="1"/>
    <col min="10" max="10" width="9.140625" style="1"/>
    <col min="11" max="11" width="18.140625" style="1" bestFit="1" customWidth="1"/>
    <col min="12" max="248" width="9.140625" style="1"/>
    <col min="249" max="249" width="6" style="1" customWidth="1"/>
    <col min="250" max="250" width="17.42578125" style="1" customWidth="1"/>
    <col min="251" max="251" width="19" style="1" customWidth="1"/>
    <col min="252" max="252" width="69.140625" style="1" customWidth="1"/>
    <col min="253" max="255" width="25.85546875" style="1" customWidth="1"/>
    <col min="256" max="256" width="27.42578125" style="1" customWidth="1"/>
    <col min="257" max="504" width="9.140625" style="1"/>
    <col min="505" max="505" width="6" style="1" customWidth="1"/>
    <col min="506" max="506" width="17.42578125" style="1" customWidth="1"/>
    <col min="507" max="507" width="19" style="1" customWidth="1"/>
    <col min="508" max="508" width="69.140625" style="1" customWidth="1"/>
    <col min="509" max="511" width="25.85546875" style="1" customWidth="1"/>
    <col min="512" max="512" width="27.42578125" style="1" customWidth="1"/>
    <col min="513" max="760" width="9.140625" style="1"/>
    <col min="761" max="761" width="6" style="1" customWidth="1"/>
    <col min="762" max="762" width="17.42578125" style="1" customWidth="1"/>
    <col min="763" max="763" width="19" style="1" customWidth="1"/>
    <col min="764" max="764" width="69.140625" style="1" customWidth="1"/>
    <col min="765" max="767" width="25.85546875" style="1" customWidth="1"/>
    <col min="768" max="768" width="27.42578125" style="1" customWidth="1"/>
    <col min="769" max="1016" width="9.140625" style="1"/>
    <col min="1017" max="1017" width="6" style="1" customWidth="1"/>
    <col min="1018" max="1018" width="17.42578125" style="1" customWidth="1"/>
    <col min="1019" max="1019" width="19" style="1" customWidth="1"/>
    <col min="1020" max="1020" width="69.140625" style="1" customWidth="1"/>
    <col min="1021" max="1023" width="25.85546875" style="1" customWidth="1"/>
    <col min="1024" max="1024" width="27.42578125" style="1" customWidth="1"/>
    <col min="1025" max="1272" width="9.140625" style="1"/>
    <col min="1273" max="1273" width="6" style="1" customWidth="1"/>
    <col min="1274" max="1274" width="17.42578125" style="1" customWidth="1"/>
    <col min="1275" max="1275" width="19" style="1" customWidth="1"/>
    <col min="1276" max="1276" width="69.140625" style="1" customWidth="1"/>
    <col min="1277" max="1279" width="25.85546875" style="1" customWidth="1"/>
    <col min="1280" max="1280" width="27.42578125" style="1" customWidth="1"/>
    <col min="1281" max="1528" width="9.140625" style="1"/>
    <col min="1529" max="1529" width="6" style="1" customWidth="1"/>
    <col min="1530" max="1530" width="17.42578125" style="1" customWidth="1"/>
    <col min="1531" max="1531" width="19" style="1" customWidth="1"/>
    <col min="1532" max="1532" width="69.140625" style="1" customWidth="1"/>
    <col min="1533" max="1535" width="25.85546875" style="1" customWidth="1"/>
    <col min="1536" max="1536" width="27.42578125" style="1" customWidth="1"/>
    <col min="1537" max="1784" width="9.140625" style="1"/>
    <col min="1785" max="1785" width="6" style="1" customWidth="1"/>
    <col min="1786" max="1786" width="17.42578125" style="1" customWidth="1"/>
    <col min="1787" max="1787" width="19" style="1" customWidth="1"/>
    <col min="1788" max="1788" width="69.140625" style="1" customWidth="1"/>
    <col min="1789" max="1791" width="25.85546875" style="1" customWidth="1"/>
    <col min="1792" max="1792" width="27.42578125" style="1" customWidth="1"/>
    <col min="1793" max="2040" width="9.140625" style="1"/>
    <col min="2041" max="2041" width="6" style="1" customWidth="1"/>
    <col min="2042" max="2042" width="17.42578125" style="1" customWidth="1"/>
    <col min="2043" max="2043" width="19" style="1" customWidth="1"/>
    <col min="2044" max="2044" width="69.140625" style="1" customWidth="1"/>
    <col min="2045" max="2047" width="25.85546875" style="1" customWidth="1"/>
    <col min="2048" max="2048" width="27.42578125" style="1" customWidth="1"/>
    <col min="2049" max="2296" width="9.140625" style="1"/>
    <col min="2297" max="2297" width="6" style="1" customWidth="1"/>
    <col min="2298" max="2298" width="17.42578125" style="1" customWidth="1"/>
    <col min="2299" max="2299" width="19" style="1" customWidth="1"/>
    <col min="2300" max="2300" width="69.140625" style="1" customWidth="1"/>
    <col min="2301" max="2303" width="25.85546875" style="1" customWidth="1"/>
    <col min="2304" max="2304" width="27.42578125" style="1" customWidth="1"/>
    <col min="2305" max="2552" width="9.140625" style="1"/>
    <col min="2553" max="2553" width="6" style="1" customWidth="1"/>
    <col min="2554" max="2554" width="17.42578125" style="1" customWidth="1"/>
    <col min="2555" max="2555" width="19" style="1" customWidth="1"/>
    <col min="2556" max="2556" width="69.140625" style="1" customWidth="1"/>
    <col min="2557" max="2559" width="25.85546875" style="1" customWidth="1"/>
    <col min="2560" max="2560" width="27.42578125" style="1" customWidth="1"/>
    <col min="2561" max="2808" width="9.140625" style="1"/>
    <col min="2809" max="2809" width="6" style="1" customWidth="1"/>
    <col min="2810" max="2810" width="17.42578125" style="1" customWidth="1"/>
    <col min="2811" max="2811" width="19" style="1" customWidth="1"/>
    <col min="2812" max="2812" width="69.140625" style="1" customWidth="1"/>
    <col min="2813" max="2815" width="25.85546875" style="1" customWidth="1"/>
    <col min="2816" max="2816" width="27.42578125" style="1" customWidth="1"/>
    <col min="2817" max="3064" width="9.140625" style="1"/>
    <col min="3065" max="3065" width="6" style="1" customWidth="1"/>
    <col min="3066" max="3066" width="17.42578125" style="1" customWidth="1"/>
    <col min="3067" max="3067" width="19" style="1" customWidth="1"/>
    <col min="3068" max="3068" width="69.140625" style="1" customWidth="1"/>
    <col min="3069" max="3071" width="25.85546875" style="1" customWidth="1"/>
    <col min="3072" max="3072" width="27.42578125" style="1" customWidth="1"/>
    <col min="3073" max="3320" width="9.140625" style="1"/>
    <col min="3321" max="3321" width="6" style="1" customWidth="1"/>
    <col min="3322" max="3322" width="17.42578125" style="1" customWidth="1"/>
    <col min="3323" max="3323" width="19" style="1" customWidth="1"/>
    <col min="3324" max="3324" width="69.140625" style="1" customWidth="1"/>
    <col min="3325" max="3327" width="25.85546875" style="1" customWidth="1"/>
    <col min="3328" max="3328" width="27.42578125" style="1" customWidth="1"/>
    <col min="3329" max="3576" width="9.140625" style="1"/>
    <col min="3577" max="3577" width="6" style="1" customWidth="1"/>
    <col min="3578" max="3578" width="17.42578125" style="1" customWidth="1"/>
    <col min="3579" max="3579" width="19" style="1" customWidth="1"/>
    <col min="3580" max="3580" width="69.140625" style="1" customWidth="1"/>
    <col min="3581" max="3583" width="25.85546875" style="1" customWidth="1"/>
    <col min="3584" max="3584" width="27.42578125" style="1" customWidth="1"/>
    <col min="3585" max="3832" width="9.140625" style="1"/>
    <col min="3833" max="3833" width="6" style="1" customWidth="1"/>
    <col min="3834" max="3834" width="17.42578125" style="1" customWidth="1"/>
    <col min="3835" max="3835" width="19" style="1" customWidth="1"/>
    <col min="3836" max="3836" width="69.140625" style="1" customWidth="1"/>
    <col min="3837" max="3839" width="25.85546875" style="1" customWidth="1"/>
    <col min="3840" max="3840" width="27.42578125" style="1" customWidth="1"/>
    <col min="3841" max="4088" width="9.140625" style="1"/>
    <col min="4089" max="4089" width="6" style="1" customWidth="1"/>
    <col min="4090" max="4090" width="17.42578125" style="1" customWidth="1"/>
    <col min="4091" max="4091" width="19" style="1" customWidth="1"/>
    <col min="4092" max="4092" width="69.140625" style="1" customWidth="1"/>
    <col min="4093" max="4095" width="25.85546875" style="1" customWidth="1"/>
    <col min="4096" max="4096" width="27.42578125" style="1" customWidth="1"/>
    <col min="4097" max="4344" width="9.140625" style="1"/>
    <col min="4345" max="4345" width="6" style="1" customWidth="1"/>
    <col min="4346" max="4346" width="17.42578125" style="1" customWidth="1"/>
    <col min="4347" max="4347" width="19" style="1" customWidth="1"/>
    <col min="4348" max="4348" width="69.140625" style="1" customWidth="1"/>
    <col min="4349" max="4351" width="25.85546875" style="1" customWidth="1"/>
    <col min="4352" max="4352" width="27.42578125" style="1" customWidth="1"/>
    <col min="4353" max="4600" width="9.140625" style="1"/>
    <col min="4601" max="4601" width="6" style="1" customWidth="1"/>
    <col min="4602" max="4602" width="17.42578125" style="1" customWidth="1"/>
    <col min="4603" max="4603" width="19" style="1" customWidth="1"/>
    <col min="4604" max="4604" width="69.140625" style="1" customWidth="1"/>
    <col min="4605" max="4607" width="25.85546875" style="1" customWidth="1"/>
    <col min="4608" max="4608" width="27.42578125" style="1" customWidth="1"/>
    <col min="4609" max="4856" width="9.140625" style="1"/>
    <col min="4857" max="4857" width="6" style="1" customWidth="1"/>
    <col min="4858" max="4858" width="17.42578125" style="1" customWidth="1"/>
    <col min="4859" max="4859" width="19" style="1" customWidth="1"/>
    <col min="4860" max="4860" width="69.140625" style="1" customWidth="1"/>
    <col min="4861" max="4863" width="25.85546875" style="1" customWidth="1"/>
    <col min="4864" max="4864" width="27.42578125" style="1" customWidth="1"/>
    <col min="4865" max="5112" width="9.140625" style="1"/>
    <col min="5113" max="5113" width="6" style="1" customWidth="1"/>
    <col min="5114" max="5114" width="17.42578125" style="1" customWidth="1"/>
    <col min="5115" max="5115" width="19" style="1" customWidth="1"/>
    <col min="5116" max="5116" width="69.140625" style="1" customWidth="1"/>
    <col min="5117" max="5119" width="25.85546875" style="1" customWidth="1"/>
    <col min="5120" max="5120" width="27.42578125" style="1" customWidth="1"/>
    <col min="5121" max="5368" width="9.140625" style="1"/>
    <col min="5369" max="5369" width="6" style="1" customWidth="1"/>
    <col min="5370" max="5370" width="17.42578125" style="1" customWidth="1"/>
    <col min="5371" max="5371" width="19" style="1" customWidth="1"/>
    <col min="5372" max="5372" width="69.140625" style="1" customWidth="1"/>
    <col min="5373" max="5375" width="25.85546875" style="1" customWidth="1"/>
    <col min="5376" max="5376" width="27.42578125" style="1" customWidth="1"/>
    <col min="5377" max="5624" width="9.140625" style="1"/>
    <col min="5625" max="5625" width="6" style="1" customWidth="1"/>
    <col min="5626" max="5626" width="17.42578125" style="1" customWidth="1"/>
    <col min="5627" max="5627" width="19" style="1" customWidth="1"/>
    <col min="5628" max="5628" width="69.140625" style="1" customWidth="1"/>
    <col min="5629" max="5631" width="25.85546875" style="1" customWidth="1"/>
    <col min="5632" max="5632" width="27.42578125" style="1" customWidth="1"/>
    <col min="5633" max="5880" width="9.140625" style="1"/>
    <col min="5881" max="5881" width="6" style="1" customWidth="1"/>
    <col min="5882" max="5882" width="17.42578125" style="1" customWidth="1"/>
    <col min="5883" max="5883" width="19" style="1" customWidth="1"/>
    <col min="5884" max="5884" width="69.140625" style="1" customWidth="1"/>
    <col min="5885" max="5887" width="25.85546875" style="1" customWidth="1"/>
    <col min="5888" max="5888" width="27.42578125" style="1" customWidth="1"/>
    <col min="5889" max="6136" width="9.140625" style="1"/>
    <col min="6137" max="6137" width="6" style="1" customWidth="1"/>
    <col min="6138" max="6138" width="17.42578125" style="1" customWidth="1"/>
    <col min="6139" max="6139" width="19" style="1" customWidth="1"/>
    <col min="6140" max="6140" width="69.140625" style="1" customWidth="1"/>
    <col min="6141" max="6143" width="25.85546875" style="1" customWidth="1"/>
    <col min="6144" max="6144" width="27.42578125" style="1" customWidth="1"/>
    <col min="6145" max="6392" width="9.140625" style="1"/>
    <col min="6393" max="6393" width="6" style="1" customWidth="1"/>
    <col min="6394" max="6394" width="17.42578125" style="1" customWidth="1"/>
    <col min="6395" max="6395" width="19" style="1" customWidth="1"/>
    <col min="6396" max="6396" width="69.140625" style="1" customWidth="1"/>
    <col min="6397" max="6399" width="25.85546875" style="1" customWidth="1"/>
    <col min="6400" max="6400" width="27.42578125" style="1" customWidth="1"/>
    <col min="6401" max="6648" width="9.140625" style="1"/>
    <col min="6649" max="6649" width="6" style="1" customWidth="1"/>
    <col min="6650" max="6650" width="17.42578125" style="1" customWidth="1"/>
    <col min="6651" max="6651" width="19" style="1" customWidth="1"/>
    <col min="6652" max="6652" width="69.140625" style="1" customWidth="1"/>
    <col min="6653" max="6655" width="25.85546875" style="1" customWidth="1"/>
    <col min="6656" max="6656" width="27.42578125" style="1" customWidth="1"/>
    <col min="6657" max="6904" width="9.140625" style="1"/>
    <col min="6905" max="6905" width="6" style="1" customWidth="1"/>
    <col min="6906" max="6906" width="17.42578125" style="1" customWidth="1"/>
    <col min="6907" max="6907" width="19" style="1" customWidth="1"/>
    <col min="6908" max="6908" width="69.140625" style="1" customWidth="1"/>
    <col min="6909" max="6911" width="25.85546875" style="1" customWidth="1"/>
    <col min="6912" max="6912" width="27.42578125" style="1" customWidth="1"/>
    <col min="6913" max="7160" width="9.140625" style="1"/>
    <col min="7161" max="7161" width="6" style="1" customWidth="1"/>
    <col min="7162" max="7162" width="17.42578125" style="1" customWidth="1"/>
    <col min="7163" max="7163" width="19" style="1" customWidth="1"/>
    <col min="7164" max="7164" width="69.140625" style="1" customWidth="1"/>
    <col min="7165" max="7167" width="25.85546875" style="1" customWidth="1"/>
    <col min="7168" max="7168" width="27.42578125" style="1" customWidth="1"/>
    <col min="7169" max="7416" width="9.140625" style="1"/>
    <col min="7417" max="7417" width="6" style="1" customWidth="1"/>
    <col min="7418" max="7418" width="17.42578125" style="1" customWidth="1"/>
    <col min="7419" max="7419" width="19" style="1" customWidth="1"/>
    <col min="7420" max="7420" width="69.140625" style="1" customWidth="1"/>
    <col min="7421" max="7423" width="25.85546875" style="1" customWidth="1"/>
    <col min="7424" max="7424" width="27.42578125" style="1" customWidth="1"/>
    <col min="7425" max="7672" width="9.140625" style="1"/>
    <col min="7673" max="7673" width="6" style="1" customWidth="1"/>
    <col min="7674" max="7674" width="17.42578125" style="1" customWidth="1"/>
    <col min="7675" max="7675" width="19" style="1" customWidth="1"/>
    <col min="7676" max="7676" width="69.140625" style="1" customWidth="1"/>
    <col min="7677" max="7679" width="25.85546875" style="1" customWidth="1"/>
    <col min="7680" max="7680" width="27.42578125" style="1" customWidth="1"/>
    <col min="7681" max="7928" width="9.140625" style="1"/>
    <col min="7929" max="7929" width="6" style="1" customWidth="1"/>
    <col min="7930" max="7930" width="17.42578125" style="1" customWidth="1"/>
    <col min="7931" max="7931" width="19" style="1" customWidth="1"/>
    <col min="7932" max="7932" width="69.140625" style="1" customWidth="1"/>
    <col min="7933" max="7935" width="25.85546875" style="1" customWidth="1"/>
    <col min="7936" max="7936" width="27.42578125" style="1" customWidth="1"/>
    <col min="7937" max="8184" width="9.140625" style="1"/>
    <col min="8185" max="8185" width="6" style="1" customWidth="1"/>
    <col min="8186" max="8186" width="17.42578125" style="1" customWidth="1"/>
    <col min="8187" max="8187" width="19" style="1" customWidth="1"/>
    <col min="8188" max="8188" width="69.140625" style="1" customWidth="1"/>
    <col min="8189" max="8191" width="25.85546875" style="1" customWidth="1"/>
    <col min="8192" max="8192" width="27.42578125" style="1" customWidth="1"/>
    <col min="8193" max="8440" width="9.140625" style="1"/>
    <col min="8441" max="8441" width="6" style="1" customWidth="1"/>
    <col min="8442" max="8442" width="17.42578125" style="1" customWidth="1"/>
    <col min="8443" max="8443" width="19" style="1" customWidth="1"/>
    <col min="8444" max="8444" width="69.140625" style="1" customWidth="1"/>
    <col min="8445" max="8447" width="25.85546875" style="1" customWidth="1"/>
    <col min="8448" max="8448" width="27.42578125" style="1" customWidth="1"/>
    <col min="8449" max="8696" width="9.140625" style="1"/>
    <col min="8697" max="8697" width="6" style="1" customWidth="1"/>
    <col min="8698" max="8698" width="17.42578125" style="1" customWidth="1"/>
    <col min="8699" max="8699" width="19" style="1" customWidth="1"/>
    <col min="8700" max="8700" width="69.140625" style="1" customWidth="1"/>
    <col min="8701" max="8703" width="25.85546875" style="1" customWidth="1"/>
    <col min="8704" max="8704" width="27.42578125" style="1" customWidth="1"/>
    <col min="8705" max="8952" width="9.140625" style="1"/>
    <col min="8953" max="8953" width="6" style="1" customWidth="1"/>
    <col min="8954" max="8954" width="17.42578125" style="1" customWidth="1"/>
    <col min="8955" max="8955" width="19" style="1" customWidth="1"/>
    <col min="8956" max="8956" width="69.140625" style="1" customWidth="1"/>
    <col min="8957" max="8959" width="25.85546875" style="1" customWidth="1"/>
    <col min="8960" max="8960" width="27.42578125" style="1" customWidth="1"/>
    <col min="8961" max="9208" width="9.140625" style="1"/>
    <col min="9209" max="9209" width="6" style="1" customWidth="1"/>
    <col min="9210" max="9210" width="17.42578125" style="1" customWidth="1"/>
    <col min="9211" max="9211" width="19" style="1" customWidth="1"/>
    <col min="9212" max="9212" width="69.140625" style="1" customWidth="1"/>
    <col min="9213" max="9215" width="25.85546875" style="1" customWidth="1"/>
    <col min="9216" max="9216" width="27.42578125" style="1" customWidth="1"/>
    <col min="9217" max="9464" width="9.140625" style="1"/>
    <col min="9465" max="9465" width="6" style="1" customWidth="1"/>
    <col min="9466" max="9466" width="17.42578125" style="1" customWidth="1"/>
    <col min="9467" max="9467" width="19" style="1" customWidth="1"/>
    <col min="9468" max="9468" width="69.140625" style="1" customWidth="1"/>
    <col min="9469" max="9471" width="25.85546875" style="1" customWidth="1"/>
    <col min="9472" max="9472" width="27.42578125" style="1" customWidth="1"/>
    <col min="9473" max="9720" width="9.140625" style="1"/>
    <col min="9721" max="9721" width="6" style="1" customWidth="1"/>
    <col min="9722" max="9722" width="17.42578125" style="1" customWidth="1"/>
    <col min="9723" max="9723" width="19" style="1" customWidth="1"/>
    <col min="9724" max="9724" width="69.140625" style="1" customWidth="1"/>
    <col min="9725" max="9727" width="25.85546875" style="1" customWidth="1"/>
    <col min="9728" max="9728" width="27.42578125" style="1" customWidth="1"/>
    <col min="9729" max="9976" width="9.140625" style="1"/>
    <col min="9977" max="9977" width="6" style="1" customWidth="1"/>
    <col min="9978" max="9978" width="17.42578125" style="1" customWidth="1"/>
    <col min="9979" max="9979" width="19" style="1" customWidth="1"/>
    <col min="9980" max="9980" width="69.140625" style="1" customWidth="1"/>
    <col min="9981" max="9983" width="25.85546875" style="1" customWidth="1"/>
    <col min="9984" max="9984" width="27.42578125" style="1" customWidth="1"/>
    <col min="9985" max="10232" width="9.140625" style="1"/>
    <col min="10233" max="10233" width="6" style="1" customWidth="1"/>
    <col min="10234" max="10234" width="17.42578125" style="1" customWidth="1"/>
    <col min="10235" max="10235" width="19" style="1" customWidth="1"/>
    <col min="10236" max="10236" width="69.140625" style="1" customWidth="1"/>
    <col min="10237" max="10239" width="25.85546875" style="1" customWidth="1"/>
    <col min="10240" max="10240" width="27.42578125" style="1" customWidth="1"/>
    <col min="10241" max="10488" width="9.140625" style="1"/>
    <col min="10489" max="10489" width="6" style="1" customWidth="1"/>
    <col min="10490" max="10490" width="17.42578125" style="1" customWidth="1"/>
    <col min="10491" max="10491" width="19" style="1" customWidth="1"/>
    <col min="10492" max="10492" width="69.140625" style="1" customWidth="1"/>
    <col min="10493" max="10495" width="25.85546875" style="1" customWidth="1"/>
    <col min="10496" max="10496" width="27.42578125" style="1" customWidth="1"/>
    <col min="10497" max="10744" width="9.140625" style="1"/>
    <col min="10745" max="10745" width="6" style="1" customWidth="1"/>
    <col min="10746" max="10746" width="17.42578125" style="1" customWidth="1"/>
    <col min="10747" max="10747" width="19" style="1" customWidth="1"/>
    <col min="10748" max="10748" width="69.140625" style="1" customWidth="1"/>
    <col min="10749" max="10751" width="25.85546875" style="1" customWidth="1"/>
    <col min="10752" max="10752" width="27.42578125" style="1" customWidth="1"/>
    <col min="10753" max="11000" width="9.140625" style="1"/>
    <col min="11001" max="11001" width="6" style="1" customWidth="1"/>
    <col min="11002" max="11002" width="17.42578125" style="1" customWidth="1"/>
    <col min="11003" max="11003" width="19" style="1" customWidth="1"/>
    <col min="11004" max="11004" width="69.140625" style="1" customWidth="1"/>
    <col min="11005" max="11007" width="25.85546875" style="1" customWidth="1"/>
    <col min="11008" max="11008" width="27.42578125" style="1" customWidth="1"/>
    <col min="11009" max="11256" width="9.140625" style="1"/>
    <col min="11257" max="11257" width="6" style="1" customWidth="1"/>
    <col min="11258" max="11258" width="17.42578125" style="1" customWidth="1"/>
    <col min="11259" max="11259" width="19" style="1" customWidth="1"/>
    <col min="11260" max="11260" width="69.140625" style="1" customWidth="1"/>
    <col min="11261" max="11263" width="25.85546875" style="1" customWidth="1"/>
    <col min="11264" max="11264" width="27.42578125" style="1" customWidth="1"/>
    <col min="11265" max="11512" width="9.140625" style="1"/>
    <col min="11513" max="11513" width="6" style="1" customWidth="1"/>
    <col min="11514" max="11514" width="17.42578125" style="1" customWidth="1"/>
    <col min="11515" max="11515" width="19" style="1" customWidth="1"/>
    <col min="11516" max="11516" width="69.140625" style="1" customWidth="1"/>
    <col min="11517" max="11519" width="25.85546875" style="1" customWidth="1"/>
    <col min="11520" max="11520" width="27.42578125" style="1" customWidth="1"/>
    <col min="11521" max="11768" width="9.140625" style="1"/>
    <col min="11769" max="11769" width="6" style="1" customWidth="1"/>
    <col min="11770" max="11770" width="17.42578125" style="1" customWidth="1"/>
    <col min="11771" max="11771" width="19" style="1" customWidth="1"/>
    <col min="11772" max="11772" width="69.140625" style="1" customWidth="1"/>
    <col min="11773" max="11775" width="25.85546875" style="1" customWidth="1"/>
    <col min="11776" max="11776" width="27.42578125" style="1" customWidth="1"/>
    <col min="11777" max="12024" width="9.140625" style="1"/>
    <col min="12025" max="12025" width="6" style="1" customWidth="1"/>
    <col min="12026" max="12026" width="17.42578125" style="1" customWidth="1"/>
    <col min="12027" max="12027" width="19" style="1" customWidth="1"/>
    <col min="12028" max="12028" width="69.140625" style="1" customWidth="1"/>
    <col min="12029" max="12031" width="25.85546875" style="1" customWidth="1"/>
    <col min="12032" max="12032" width="27.42578125" style="1" customWidth="1"/>
    <col min="12033" max="12280" width="9.140625" style="1"/>
    <col min="12281" max="12281" width="6" style="1" customWidth="1"/>
    <col min="12282" max="12282" width="17.42578125" style="1" customWidth="1"/>
    <col min="12283" max="12283" width="19" style="1" customWidth="1"/>
    <col min="12284" max="12284" width="69.140625" style="1" customWidth="1"/>
    <col min="12285" max="12287" width="25.85546875" style="1" customWidth="1"/>
    <col min="12288" max="12288" width="27.42578125" style="1" customWidth="1"/>
    <col min="12289" max="12536" width="9.140625" style="1"/>
    <col min="12537" max="12537" width="6" style="1" customWidth="1"/>
    <col min="12538" max="12538" width="17.42578125" style="1" customWidth="1"/>
    <col min="12539" max="12539" width="19" style="1" customWidth="1"/>
    <col min="12540" max="12540" width="69.140625" style="1" customWidth="1"/>
    <col min="12541" max="12543" width="25.85546875" style="1" customWidth="1"/>
    <col min="12544" max="12544" width="27.42578125" style="1" customWidth="1"/>
    <col min="12545" max="12792" width="9.140625" style="1"/>
    <col min="12793" max="12793" width="6" style="1" customWidth="1"/>
    <col min="12794" max="12794" width="17.42578125" style="1" customWidth="1"/>
    <col min="12795" max="12795" width="19" style="1" customWidth="1"/>
    <col min="12796" max="12796" width="69.140625" style="1" customWidth="1"/>
    <col min="12797" max="12799" width="25.85546875" style="1" customWidth="1"/>
    <col min="12800" max="12800" width="27.42578125" style="1" customWidth="1"/>
    <col min="12801" max="13048" width="9.140625" style="1"/>
    <col min="13049" max="13049" width="6" style="1" customWidth="1"/>
    <col min="13050" max="13050" width="17.42578125" style="1" customWidth="1"/>
    <col min="13051" max="13051" width="19" style="1" customWidth="1"/>
    <col min="13052" max="13052" width="69.140625" style="1" customWidth="1"/>
    <col min="13053" max="13055" width="25.85546875" style="1" customWidth="1"/>
    <col min="13056" max="13056" width="27.42578125" style="1" customWidth="1"/>
    <col min="13057" max="13304" width="9.140625" style="1"/>
    <col min="13305" max="13305" width="6" style="1" customWidth="1"/>
    <col min="13306" max="13306" width="17.42578125" style="1" customWidth="1"/>
    <col min="13307" max="13307" width="19" style="1" customWidth="1"/>
    <col min="13308" max="13308" width="69.140625" style="1" customWidth="1"/>
    <col min="13309" max="13311" width="25.85546875" style="1" customWidth="1"/>
    <col min="13312" max="13312" width="27.42578125" style="1" customWidth="1"/>
    <col min="13313" max="13560" width="9.140625" style="1"/>
    <col min="13561" max="13561" width="6" style="1" customWidth="1"/>
    <col min="13562" max="13562" width="17.42578125" style="1" customWidth="1"/>
    <col min="13563" max="13563" width="19" style="1" customWidth="1"/>
    <col min="13564" max="13564" width="69.140625" style="1" customWidth="1"/>
    <col min="13565" max="13567" width="25.85546875" style="1" customWidth="1"/>
    <col min="13568" max="13568" width="27.42578125" style="1" customWidth="1"/>
    <col min="13569" max="13816" width="9.140625" style="1"/>
    <col min="13817" max="13817" width="6" style="1" customWidth="1"/>
    <col min="13818" max="13818" width="17.42578125" style="1" customWidth="1"/>
    <col min="13819" max="13819" width="19" style="1" customWidth="1"/>
    <col min="13820" max="13820" width="69.140625" style="1" customWidth="1"/>
    <col min="13821" max="13823" width="25.85546875" style="1" customWidth="1"/>
    <col min="13824" max="13824" width="27.42578125" style="1" customWidth="1"/>
    <col min="13825" max="14072" width="9.140625" style="1"/>
    <col min="14073" max="14073" width="6" style="1" customWidth="1"/>
    <col min="14074" max="14074" width="17.42578125" style="1" customWidth="1"/>
    <col min="14075" max="14075" width="19" style="1" customWidth="1"/>
    <col min="14076" max="14076" width="69.140625" style="1" customWidth="1"/>
    <col min="14077" max="14079" width="25.85546875" style="1" customWidth="1"/>
    <col min="14080" max="14080" width="27.42578125" style="1" customWidth="1"/>
    <col min="14081" max="14328" width="9.140625" style="1"/>
    <col min="14329" max="14329" width="6" style="1" customWidth="1"/>
    <col min="14330" max="14330" width="17.42578125" style="1" customWidth="1"/>
    <col min="14331" max="14331" width="19" style="1" customWidth="1"/>
    <col min="14332" max="14332" width="69.140625" style="1" customWidth="1"/>
    <col min="14333" max="14335" width="25.85546875" style="1" customWidth="1"/>
    <col min="14336" max="14336" width="27.42578125" style="1" customWidth="1"/>
    <col min="14337" max="14584" width="9.140625" style="1"/>
    <col min="14585" max="14585" width="6" style="1" customWidth="1"/>
    <col min="14586" max="14586" width="17.42578125" style="1" customWidth="1"/>
    <col min="14587" max="14587" width="19" style="1" customWidth="1"/>
    <col min="14588" max="14588" width="69.140625" style="1" customWidth="1"/>
    <col min="14589" max="14591" width="25.85546875" style="1" customWidth="1"/>
    <col min="14592" max="14592" width="27.42578125" style="1" customWidth="1"/>
    <col min="14593" max="14840" width="9.140625" style="1"/>
    <col min="14841" max="14841" width="6" style="1" customWidth="1"/>
    <col min="14842" max="14842" width="17.42578125" style="1" customWidth="1"/>
    <col min="14843" max="14843" width="19" style="1" customWidth="1"/>
    <col min="14844" max="14844" width="69.140625" style="1" customWidth="1"/>
    <col min="14845" max="14847" width="25.85546875" style="1" customWidth="1"/>
    <col min="14848" max="14848" width="27.42578125" style="1" customWidth="1"/>
    <col min="14849" max="15096" width="9.140625" style="1"/>
    <col min="15097" max="15097" width="6" style="1" customWidth="1"/>
    <col min="15098" max="15098" width="17.42578125" style="1" customWidth="1"/>
    <col min="15099" max="15099" width="19" style="1" customWidth="1"/>
    <col min="15100" max="15100" width="69.140625" style="1" customWidth="1"/>
    <col min="15101" max="15103" width="25.85546875" style="1" customWidth="1"/>
    <col min="15104" max="15104" width="27.42578125" style="1" customWidth="1"/>
    <col min="15105" max="15352" width="9.140625" style="1"/>
    <col min="15353" max="15353" width="6" style="1" customWidth="1"/>
    <col min="15354" max="15354" width="17.42578125" style="1" customWidth="1"/>
    <col min="15355" max="15355" width="19" style="1" customWidth="1"/>
    <col min="15356" max="15356" width="69.140625" style="1" customWidth="1"/>
    <col min="15357" max="15359" width="25.85546875" style="1" customWidth="1"/>
    <col min="15360" max="15360" width="27.42578125" style="1" customWidth="1"/>
    <col min="15361" max="15608" width="9.140625" style="1"/>
    <col min="15609" max="15609" width="6" style="1" customWidth="1"/>
    <col min="15610" max="15610" width="17.42578125" style="1" customWidth="1"/>
    <col min="15611" max="15611" width="19" style="1" customWidth="1"/>
    <col min="15612" max="15612" width="69.140625" style="1" customWidth="1"/>
    <col min="15613" max="15615" width="25.85546875" style="1" customWidth="1"/>
    <col min="15616" max="15616" width="27.42578125" style="1" customWidth="1"/>
    <col min="15617" max="15864" width="9.140625" style="1"/>
    <col min="15865" max="15865" width="6" style="1" customWidth="1"/>
    <col min="15866" max="15866" width="17.42578125" style="1" customWidth="1"/>
    <col min="15867" max="15867" width="19" style="1" customWidth="1"/>
    <col min="15868" max="15868" width="69.140625" style="1" customWidth="1"/>
    <col min="15869" max="15871" width="25.85546875" style="1" customWidth="1"/>
    <col min="15872" max="15872" width="27.42578125" style="1" customWidth="1"/>
    <col min="15873" max="16120" width="9.140625" style="1"/>
    <col min="16121" max="16121" width="6" style="1" customWidth="1"/>
    <col min="16122" max="16122" width="17.42578125" style="1" customWidth="1"/>
    <col min="16123" max="16123" width="19" style="1" customWidth="1"/>
    <col min="16124" max="16124" width="69.140625" style="1" customWidth="1"/>
    <col min="16125" max="16127" width="25.85546875" style="1" customWidth="1"/>
    <col min="16128" max="16128" width="27.42578125" style="1" customWidth="1"/>
    <col min="16129" max="16384" width="9.140625" style="1"/>
  </cols>
  <sheetData>
    <row r="1" spans="1:11" ht="46.5" customHeight="1" x14ac:dyDescent="0.25">
      <c r="A1" s="42" t="s">
        <v>84</v>
      </c>
      <c r="B1" s="42"/>
      <c r="C1" s="42"/>
      <c r="D1" s="42"/>
      <c r="E1" s="42"/>
      <c r="F1" s="42"/>
      <c r="G1" s="42"/>
      <c r="H1" s="27"/>
    </row>
    <row r="2" spans="1:11" ht="114" customHeight="1" x14ac:dyDescent="0.35">
      <c r="A2" s="12"/>
      <c r="B2" s="13" t="s">
        <v>7</v>
      </c>
      <c r="C2" s="14">
        <v>8500000</v>
      </c>
      <c r="D2" s="34"/>
      <c r="E2" s="41" t="s">
        <v>88</v>
      </c>
      <c r="F2" s="41"/>
      <c r="G2" s="41"/>
      <c r="H2" s="28"/>
    </row>
    <row r="3" spans="1:11" ht="66.75" customHeight="1" x14ac:dyDescent="0.25">
      <c r="A3" s="15" t="s">
        <v>1</v>
      </c>
      <c r="B3" s="15" t="s">
        <v>0</v>
      </c>
      <c r="C3" s="15" t="s">
        <v>3</v>
      </c>
      <c r="D3" s="16" t="s">
        <v>2</v>
      </c>
      <c r="E3" s="15" t="s">
        <v>39</v>
      </c>
      <c r="F3" s="15" t="s">
        <v>38</v>
      </c>
      <c r="G3" s="15" t="s">
        <v>37</v>
      </c>
      <c r="H3" s="29"/>
    </row>
    <row r="4" spans="1:11" ht="66.75" customHeight="1" x14ac:dyDescent="0.25">
      <c r="A4" s="17">
        <v>1</v>
      </c>
      <c r="B4" s="17">
        <v>2</v>
      </c>
      <c r="C4" s="17">
        <v>3</v>
      </c>
      <c r="D4" s="35">
        <v>4</v>
      </c>
      <c r="E4" s="17">
        <v>5</v>
      </c>
      <c r="F4" s="17">
        <v>6</v>
      </c>
      <c r="G4" s="17">
        <v>7</v>
      </c>
      <c r="H4" s="30"/>
    </row>
    <row r="5" spans="1:11" ht="66.75" customHeight="1" x14ac:dyDescent="0.25">
      <c r="A5" s="10" t="s">
        <v>8</v>
      </c>
      <c r="B5" s="9" t="s">
        <v>68</v>
      </c>
      <c r="C5" s="10" t="s">
        <v>49</v>
      </c>
      <c r="D5" s="36">
        <v>881</v>
      </c>
      <c r="E5" s="26">
        <f>F5+G5</f>
        <v>800000</v>
      </c>
      <c r="F5" s="11">
        <v>200000</v>
      </c>
      <c r="G5" s="11">
        <v>600000</v>
      </c>
      <c r="H5" s="33">
        <f>F5/E5</f>
        <v>0.25</v>
      </c>
      <c r="I5" s="32">
        <f>G5/E5</f>
        <v>0.75</v>
      </c>
      <c r="K5" s="24" t="b">
        <f>F5+G5=E5</f>
        <v>1</v>
      </c>
    </row>
    <row r="6" spans="1:11" ht="66.75" customHeight="1" x14ac:dyDescent="0.25">
      <c r="A6" s="10" t="s">
        <v>9</v>
      </c>
      <c r="B6" s="9" t="s">
        <v>53</v>
      </c>
      <c r="C6" s="10" t="s">
        <v>85</v>
      </c>
      <c r="D6" s="36">
        <v>893</v>
      </c>
      <c r="E6" s="26">
        <f t="shared" ref="E6:E30" si="0">F6+G6</f>
        <v>400000</v>
      </c>
      <c r="F6" s="11">
        <v>200000</v>
      </c>
      <c r="G6" s="11">
        <v>200000</v>
      </c>
      <c r="H6" s="33">
        <f t="shared" ref="H6:H30" si="1">F6/E6</f>
        <v>0.5</v>
      </c>
      <c r="I6" s="32">
        <f t="shared" ref="I6:I30" si="2">G6/E6</f>
        <v>0.5</v>
      </c>
      <c r="K6" s="24" t="b">
        <f t="shared" ref="K6:K31" si="3">F6+G6=E6</f>
        <v>1</v>
      </c>
    </row>
    <row r="7" spans="1:11" ht="66.75" customHeight="1" x14ac:dyDescent="0.25">
      <c r="A7" s="10" t="s">
        <v>10</v>
      </c>
      <c r="B7" s="21" t="s">
        <v>65</v>
      </c>
      <c r="C7" s="21" t="s">
        <v>36</v>
      </c>
      <c r="D7" s="36">
        <v>896</v>
      </c>
      <c r="E7" s="26">
        <f t="shared" si="0"/>
        <v>460638.44</v>
      </c>
      <c r="F7" s="11">
        <v>200000</v>
      </c>
      <c r="G7" s="11">
        <v>260638.44</v>
      </c>
      <c r="H7" s="33">
        <f t="shared" si="1"/>
        <v>0.43418000460404477</v>
      </c>
      <c r="I7" s="32">
        <f t="shared" si="2"/>
        <v>0.56581999539595529</v>
      </c>
      <c r="J7" s="1" t="s">
        <v>4</v>
      </c>
      <c r="K7" s="24" t="b">
        <f t="shared" si="3"/>
        <v>1</v>
      </c>
    </row>
    <row r="8" spans="1:11" ht="66.75" customHeight="1" x14ac:dyDescent="0.25">
      <c r="A8" s="10" t="s">
        <v>11</v>
      </c>
      <c r="B8" s="9" t="s">
        <v>64</v>
      </c>
      <c r="C8" s="10" t="s">
        <v>46</v>
      </c>
      <c r="D8" s="36">
        <v>885</v>
      </c>
      <c r="E8" s="26">
        <f t="shared" si="0"/>
        <v>335000</v>
      </c>
      <c r="F8" s="11">
        <v>200000</v>
      </c>
      <c r="G8" s="11">
        <v>135000</v>
      </c>
      <c r="H8" s="33">
        <f t="shared" si="1"/>
        <v>0.59701492537313428</v>
      </c>
      <c r="I8" s="32">
        <f t="shared" si="2"/>
        <v>0.40298507462686567</v>
      </c>
      <c r="K8" s="24" t="b">
        <f t="shared" si="3"/>
        <v>1</v>
      </c>
    </row>
    <row r="9" spans="1:11" ht="66.75" customHeight="1" x14ac:dyDescent="0.25">
      <c r="A9" s="10" t="s">
        <v>12</v>
      </c>
      <c r="B9" s="9" t="s">
        <v>52</v>
      </c>
      <c r="C9" s="10" t="s">
        <v>41</v>
      </c>
      <c r="D9" s="36">
        <v>985</v>
      </c>
      <c r="E9" s="26">
        <f t="shared" si="0"/>
        <v>380000</v>
      </c>
      <c r="F9" s="11">
        <v>200000</v>
      </c>
      <c r="G9" s="11">
        <v>180000</v>
      </c>
      <c r="H9" s="33">
        <f t="shared" si="1"/>
        <v>0.52631578947368418</v>
      </c>
      <c r="I9" s="32">
        <f t="shared" si="2"/>
        <v>0.47368421052631576</v>
      </c>
      <c r="J9" s="1" t="s">
        <v>4</v>
      </c>
      <c r="K9" s="24" t="b">
        <f t="shared" si="3"/>
        <v>1</v>
      </c>
    </row>
    <row r="10" spans="1:11" s="2" customFormat="1" ht="66.75" customHeight="1" x14ac:dyDescent="0.25">
      <c r="A10" s="10" t="s">
        <v>13</v>
      </c>
      <c r="B10" s="25" t="s">
        <v>58</v>
      </c>
      <c r="C10" s="10" t="s">
        <v>70</v>
      </c>
      <c r="D10" s="36">
        <v>989</v>
      </c>
      <c r="E10" s="26">
        <f t="shared" si="0"/>
        <v>490000</v>
      </c>
      <c r="F10" s="11">
        <v>200000</v>
      </c>
      <c r="G10" s="11">
        <v>290000</v>
      </c>
      <c r="H10" s="33">
        <f t="shared" si="1"/>
        <v>0.40816326530612246</v>
      </c>
      <c r="I10" s="32">
        <f t="shared" si="2"/>
        <v>0.59183673469387754</v>
      </c>
      <c r="J10" s="2" t="s">
        <v>4</v>
      </c>
      <c r="K10" s="24" t="b">
        <f t="shared" si="3"/>
        <v>1</v>
      </c>
    </row>
    <row r="11" spans="1:11" s="3" customFormat="1" ht="66.75" customHeight="1" x14ac:dyDescent="0.25">
      <c r="A11" s="10" t="s">
        <v>14</v>
      </c>
      <c r="B11" s="25" t="s">
        <v>45</v>
      </c>
      <c r="C11" s="10" t="s">
        <v>71</v>
      </c>
      <c r="D11" s="36">
        <v>887</v>
      </c>
      <c r="E11" s="26">
        <f t="shared" si="0"/>
        <v>400000</v>
      </c>
      <c r="F11" s="11">
        <v>200000</v>
      </c>
      <c r="G11" s="11">
        <v>200000</v>
      </c>
      <c r="H11" s="33">
        <f t="shared" si="1"/>
        <v>0.5</v>
      </c>
      <c r="I11" s="32">
        <f t="shared" si="2"/>
        <v>0.5</v>
      </c>
      <c r="J11" s="3" t="s">
        <v>4</v>
      </c>
      <c r="K11" s="24" t="b">
        <f t="shared" si="3"/>
        <v>1</v>
      </c>
    </row>
    <row r="12" spans="1:11" s="3" customFormat="1" ht="66.75" customHeight="1" x14ac:dyDescent="0.25">
      <c r="A12" s="10" t="s">
        <v>15</v>
      </c>
      <c r="B12" s="25" t="s">
        <v>56</v>
      </c>
      <c r="C12" s="10" t="s">
        <v>72</v>
      </c>
      <c r="D12" s="36">
        <v>887</v>
      </c>
      <c r="E12" s="26">
        <f t="shared" si="0"/>
        <v>500000</v>
      </c>
      <c r="F12" s="11">
        <v>200000</v>
      </c>
      <c r="G12" s="11">
        <f>258000+42000</f>
        <v>300000</v>
      </c>
      <c r="H12" s="33">
        <f t="shared" si="1"/>
        <v>0.4</v>
      </c>
      <c r="I12" s="32">
        <f t="shared" si="2"/>
        <v>0.6</v>
      </c>
      <c r="J12" s="3" t="s">
        <v>4</v>
      </c>
      <c r="K12" s="24" t="b">
        <f t="shared" si="3"/>
        <v>1</v>
      </c>
    </row>
    <row r="13" spans="1:11" s="3" customFormat="1" ht="66.75" customHeight="1" x14ac:dyDescent="0.25">
      <c r="A13" s="10" t="s">
        <v>16</v>
      </c>
      <c r="B13" s="9" t="s">
        <v>47</v>
      </c>
      <c r="C13" s="10" t="s">
        <v>87</v>
      </c>
      <c r="D13" s="36">
        <v>985</v>
      </c>
      <c r="E13" s="26">
        <f t="shared" si="0"/>
        <v>700000</v>
      </c>
      <c r="F13" s="11">
        <v>200000</v>
      </c>
      <c r="G13" s="11">
        <v>500000</v>
      </c>
      <c r="H13" s="33">
        <f t="shared" si="1"/>
        <v>0.2857142857142857</v>
      </c>
      <c r="I13" s="32">
        <f t="shared" si="2"/>
        <v>0.7142857142857143</v>
      </c>
      <c r="J13" s="3" t="s">
        <v>5</v>
      </c>
      <c r="K13" s="24" t="b">
        <f t="shared" si="3"/>
        <v>1</v>
      </c>
    </row>
    <row r="14" spans="1:11" s="3" customFormat="1" ht="66.75" customHeight="1" x14ac:dyDescent="0.25">
      <c r="A14" s="10" t="s">
        <v>17</v>
      </c>
      <c r="B14" s="9" t="s">
        <v>63</v>
      </c>
      <c r="C14" s="10" t="s">
        <v>35</v>
      </c>
      <c r="D14" s="36">
        <v>854</v>
      </c>
      <c r="E14" s="26">
        <f t="shared" si="0"/>
        <v>300000</v>
      </c>
      <c r="F14" s="11">
        <v>200000</v>
      </c>
      <c r="G14" s="11">
        <v>100000</v>
      </c>
      <c r="H14" s="33">
        <f t="shared" si="1"/>
        <v>0.66666666666666663</v>
      </c>
      <c r="I14" s="32">
        <f t="shared" si="2"/>
        <v>0.33333333333333331</v>
      </c>
      <c r="J14" s="3" t="s">
        <v>4</v>
      </c>
      <c r="K14" s="24" t="b">
        <f t="shared" si="3"/>
        <v>1</v>
      </c>
    </row>
    <row r="15" spans="1:11" s="3" customFormat="1" ht="66.75" customHeight="1" x14ac:dyDescent="0.25">
      <c r="A15" s="10" t="s">
        <v>18</v>
      </c>
      <c r="B15" s="25" t="s">
        <v>73</v>
      </c>
      <c r="C15" s="10" t="s">
        <v>74</v>
      </c>
      <c r="D15" s="36">
        <v>835</v>
      </c>
      <c r="E15" s="26">
        <f t="shared" si="0"/>
        <v>350000</v>
      </c>
      <c r="F15" s="11">
        <v>200000</v>
      </c>
      <c r="G15" s="11">
        <v>150000</v>
      </c>
      <c r="H15" s="33">
        <f t="shared" si="1"/>
        <v>0.5714285714285714</v>
      </c>
      <c r="I15" s="32">
        <f t="shared" si="2"/>
        <v>0.42857142857142855</v>
      </c>
      <c r="J15" s="3" t="s">
        <v>4</v>
      </c>
      <c r="K15" s="24" t="b">
        <f t="shared" si="3"/>
        <v>1</v>
      </c>
    </row>
    <row r="16" spans="1:11" s="3" customFormat="1" ht="66.75" customHeight="1" x14ac:dyDescent="0.25">
      <c r="A16" s="10" t="s">
        <v>19</v>
      </c>
      <c r="B16" s="9" t="s">
        <v>40</v>
      </c>
      <c r="C16" s="10" t="s">
        <v>82</v>
      </c>
      <c r="D16" s="36">
        <v>988</v>
      </c>
      <c r="E16" s="26">
        <f t="shared" si="0"/>
        <v>400000</v>
      </c>
      <c r="F16" s="11">
        <v>200000</v>
      </c>
      <c r="G16" s="11">
        <v>200000</v>
      </c>
      <c r="H16" s="33">
        <f t="shared" si="1"/>
        <v>0.5</v>
      </c>
      <c r="I16" s="32">
        <f t="shared" si="2"/>
        <v>0.5</v>
      </c>
      <c r="K16" s="24" t="b">
        <f t="shared" si="3"/>
        <v>1</v>
      </c>
    </row>
    <row r="17" spans="1:11" s="3" customFormat="1" ht="66.75" customHeight="1" x14ac:dyDescent="0.25">
      <c r="A17" s="10" t="s">
        <v>20</v>
      </c>
      <c r="B17" s="9" t="s">
        <v>54</v>
      </c>
      <c r="C17" s="10" t="s">
        <v>75</v>
      </c>
      <c r="D17" s="36">
        <v>878</v>
      </c>
      <c r="E17" s="26">
        <f t="shared" si="0"/>
        <v>415000</v>
      </c>
      <c r="F17" s="11">
        <v>200000</v>
      </c>
      <c r="G17" s="11">
        <v>215000</v>
      </c>
      <c r="H17" s="33">
        <f t="shared" si="1"/>
        <v>0.48192771084337349</v>
      </c>
      <c r="I17" s="32">
        <f t="shared" si="2"/>
        <v>0.51807228915662651</v>
      </c>
      <c r="K17" s="24" t="b">
        <f t="shared" si="3"/>
        <v>1</v>
      </c>
    </row>
    <row r="18" spans="1:11" s="3" customFormat="1" ht="66.75" customHeight="1" x14ac:dyDescent="0.25">
      <c r="A18" s="10" t="s">
        <v>21</v>
      </c>
      <c r="B18" s="9" t="s">
        <v>43</v>
      </c>
      <c r="C18" s="10" t="s">
        <v>33</v>
      </c>
      <c r="D18" s="36">
        <v>856</v>
      </c>
      <c r="E18" s="26">
        <f t="shared" si="0"/>
        <v>450000</v>
      </c>
      <c r="F18" s="11">
        <v>200000</v>
      </c>
      <c r="G18" s="11">
        <v>250000</v>
      </c>
      <c r="H18" s="33">
        <f t="shared" si="1"/>
        <v>0.44444444444444442</v>
      </c>
      <c r="I18" s="32">
        <f t="shared" si="2"/>
        <v>0.55555555555555558</v>
      </c>
      <c r="J18" s="3" t="s">
        <v>4</v>
      </c>
      <c r="K18" s="24" t="b">
        <f t="shared" si="3"/>
        <v>1</v>
      </c>
    </row>
    <row r="19" spans="1:11" s="3" customFormat="1" ht="66.75" customHeight="1" x14ac:dyDescent="0.25">
      <c r="A19" s="10" t="s">
        <v>22</v>
      </c>
      <c r="B19" s="9" t="s">
        <v>66</v>
      </c>
      <c r="C19" s="10" t="s">
        <v>69</v>
      </c>
      <c r="D19" s="36">
        <v>835</v>
      </c>
      <c r="E19" s="26">
        <f t="shared" si="0"/>
        <v>450000</v>
      </c>
      <c r="F19" s="11">
        <v>200000</v>
      </c>
      <c r="G19" s="11">
        <v>250000</v>
      </c>
      <c r="H19" s="33">
        <f t="shared" si="1"/>
        <v>0.44444444444444442</v>
      </c>
      <c r="I19" s="32">
        <f t="shared" si="2"/>
        <v>0.55555555555555558</v>
      </c>
      <c r="J19" s="3" t="s">
        <v>4</v>
      </c>
      <c r="K19" s="24" t="b">
        <f t="shared" si="3"/>
        <v>1</v>
      </c>
    </row>
    <row r="20" spans="1:11" s="3" customFormat="1" ht="66.75" customHeight="1" x14ac:dyDescent="0.25">
      <c r="A20" s="10" t="s">
        <v>23</v>
      </c>
      <c r="B20" s="25" t="s">
        <v>61</v>
      </c>
      <c r="C20" s="10" t="s">
        <v>77</v>
      </c>
      <c r="D20" s="36">
        <v>861</v>
      </c>
      <c r="E20" s="26">
        <f t="shared" si="0"/>
        <v>400000</v>
      </c>
      <c r="F20" s="11">
        <v>200000</v>
      </c>
      <c r="G20" s="11">
        <v>200000</v>
      </c>
      <c r="H20" s="33">
        <f t="shared" si="1"/>
        <v>0.5</v>
      </c>
      <c r="I20" s="32">
        <f t="shared" si="2"/>
        <v>0.5</v>
      </c>
      <c r="J20" s="3" t="s">
        <v>4</v>
      </c>
      <c r="K20" s="24" t="b">
        <f t="shared" si="3"/>
        <v>1</v>
      </c>
    </row>
    <row r="21" spans="1:11" s="3" customFormat="1" ht="66.75" customHeight="1" x14ac:dyDescent="0.25">
      <c r="A21" s="10" t="s">
        <v>24</v>
      </c>
      <c r="B21" s="9" t="s">
        <v>57</v>
      </c>
      <c r="C21" s="10" t="s">
        <v>83</v>
      </c>
      <c r="D21" s="36">
        <v>887</v>
      </c>
      <c r="E21" s="26">
        <f t="shared" si="0"/>
        <v>320000</v>
      </c>
      <c r="F21" s="11">
        <v>200000</v>
      </c>
      <c r="G21" s="11">
        <v>120000</v>
      </c>
      <c r="H21" s="33">
        <f t="shared" si="1"/>
        <v>0.625</v>
      </c>
      <c r="I21" s="32">
        <f t="shared" si="2"/>
        <v>0.375</v>
      </c>
      <c r="K21" s="24" t="b">
        <f t="shared" si="3"/>
        <v>1</v>
      </c>
    </row>
    <row r="22" spans="1:11" s="3" customFormat="1" ht="66.75" customHeight="1" x14ac:dyDescent="0.25">
      <c r="A22" s="10" t="s">
        <v>25</v>
      </c>
      <c r="B22" s="9" t="s">
        <v>67</v>
      </c>
      <c r="C22" s="10" t="s">
        <v>48</v>
      </c>
      <c r="D22" s="36">
        <v>886</v>
      </c>
      <c r="E22" s="26">
        <f t="shared" si="0"/>
        <v>275000</v>
      </c>
      <c r="F22" s="11">
        <v>200000</v>
      </c>
      <c r="G22" s="11">
        <v>75000</v>
      </c>
      <c r="H22" s="33">
        <f t="shared" si="1"/>
        <v>0.72727272727272729</v>
      </c>
      <c r="I22" s="32">
        <f t="shared" si="2"/>
        <v>0.27272727272727271</v>
      </c>
      <c r="K22" s="24" t="b">
        <f t="shared" si="3"/>
        <v>1</v>
      </c>
    </row>
    <row r="23" spans="1:11" s="3" customFormat="1" ht="66.75" customHeight="1" x14ac:dyDescent="0.25">
      <c r="A23" s="10" t="s">
        <v>26</v>
      </c>
      <c r="B23" s="9" t="s">
        <v>44</v>
      </c>
      <c r="C23" s="10" t="s">
        <v>78</v>
      </c>
      <c r="D23" s="36">
        <v>889</v>
      </c>
      <c r="E23" s="26">
        <f t="shared" si="0"/>
        <v>370000</v>
      </c>
      <c r="F23" s="11">
        <v>200000</v>
      </c>
      <c r="G23" s="11">
        <v>170000</v>
      </c>
      <c r="H23" s="33">
        <f t="shared" si="1"/>
        <v>0.54054054054054057</v>
      </c>
      <c r="I23" s="32">
        <f t="shared" si="2"/>
        <v>0.45945945945945948</v>
      </c>
      <c r="K23" s="24" t="b">
        <f t="shared" si="3"/>
        <v>1</v>
      </c>
    </row>
    <row r="24" spans="1:11" s="3" customFormat="1" ht="63.75" customHeight="1" x14ac:dyDescent="0.25">
      <c r="A24" s="10" t="s">
        <v>27</v>
      </c>
      <c r="B24" s="25" t="s">
        <v>60</v>
      </c>
      <c r="C24" s="10" t="s">
        <v>42</v>
      </c>
      <c r="D24" s="36">
        <v>884</v>
      </c>
      <c r="E24" s="26">
        <f t="shared" si="0"/>
        <v>250000</v>
      </c>
      <c r="F24" s="11">
        <v>200000</v>
      </c>
      <c r="G24" s="11">
        <v>50000</v>
      </c>
      <c r="H24" s="33">
        <f t="shared" si="1"/>
        <v>0.8</v>
      </c>
      <c r="I24" s="32">
        <f t="shared" si="2"/>
        <v>0.2</v>
      </c>
      <c r="K24" s="24" t="b">
        <f t="shared" si="3"/>
        <v>1</v>
      </c>
    </row>
    <row r="25" spans="1:11" s="3" customFormat="1" ht="66.75" customHeight="1" x14ac:dyDescent="0.25">
      <c r="A25" s="10" t="s">
        <v>28</v>
      </c>
      <c r="B25" s="25" t="s">
        <v>51</v>
      </c>
      <c r="C25" s="10" t="s">
        <v>79</v>
      </c>
      <c r="D25" s="36">
        <v>984</v>
      </c>
      <c r="E25" s="26">
        <f t="shared" si="0"/>
        <v>370000</v>
      </c>
      <c r="F25" s="11">
        <v>200000</v>
      </c>
      <c r="G25" s="11">
        <v>170000</v>
      </c>
      <c r="H25" s="33">
        <f t="shared" si="1"/>
        <v>0.54054054054054057</v>
      </c>
      <c r="I25" s="32">
        <f t="shared" si="2"/>
        <v>0.45945945945945948</v>
      </c>
      <c r="K25" s="24" t="b">
        <f t="shared" si="3"/>
        <v>1</v>
      </c>
    </row>
    <row r="26" spans="1:11" s="3" customFormat="1" ht="66.75" customHeight="1" x14ac:dyDescent="0.25">
      <c r="A26" s="10" t="s">
        <v>29</v>
      </c>
      <c r="B26" s="9" t="s">
        <v>62</v>
      </c>
      <c r="C26" s="10" t="s">
        <v>76</v>
      </c>
      <c r="D26" s="36">
        <v>835</v>
      </c>
      <c r="E26" s="26">
        <f t="shared" si="0"/>
        <v>334000</v>
      </c>
      <c r="F26" s="11">
        <v>200000</v>
      </c>
      <c r="G26" s="11">
        <v>134000</v>
      </c>
      <c r="H26" s="33">
        <f t="shared" si="1"/>
        <v>0.59880239520958078</v>
      </c>
      <c r="I26" s="32">
        <f t="shared" si="2"/>
        <v>0.40119760479041916</v>
      </c>
      <c r="K26" s="24" t="b">
        <f t="shared" si="3"/>
        <v>1</v>
      </c>
    </row>
    <row r="27" spans="1:11" s="3" customFormat="1" ht="66.75" customHeight="1" x14ac:dyDescent="0.25">
      <c r="A27" s="10" t="s">
        <v>30</v>
      </c>
      <c r="B27" s="9" t="s">
        <v>59</v>
      </c>
      <c r="C27" s="10" t="s">
        <v>80</v>
      </c>
      <c r="D27" s="36">
        <v>982</v>
      </c>
      <c r="E27" s="26">
        <f t="shared" si="0"/>
        <v>400000</v>
      </c>
      <c r="F27" s="11">
        <v>200000</v>
      </c>
      <c r="G27" s="11">
        <v>200000</v>
      </c>
      <c r="H27" s="33">
        <f t="shared" si="1"/>
        <v>0.5</v>
      </c>
      <c r="I27" s="32">
        <f t="shared" si="2"/>
        <v>0.5</v>
      </c>
      <c r="K27" s="24" t="b">
        <f t="shared" si="3"/>
        <v>1</v>
      </c>
    </row>
    <row r="28" spans="1:11" s="3" customFormat="1" ht="66.75" customHeight="1" x14ac:dyDescent="0.25">
      <c r="A28" s="10" t="s">
        <v>31</v>
      </c>
      <c r="B28" s="9" t="s">
        <v>86</v>
      </c>
      <c r="C28" s="9" t="s">
        <v>81</v>
      </c>
      <c r="D28" s="36">
        <v>878</v>
      </c>
      <c r="E28" s="26">
        <f t="shared" si="0"/>
        <v>400000</v>
      </c>
      <c r="F28" s="11">
        <v>200000</v>
      </c>
      <c r="G28" s="11">
        <v>200000</v>
      </c>
      <c r="H28" s="33">
        <f t="shared" si="1"/>
        <v>0.5</v>
      </c>
      <c r="I28" s="32">
        <f t="shared" si="2"/>
        <v>0.5</v>
      </c>
      <c r="K28" s="24" t="b">
        <f t="shared" si="3"/>
        <v>1</v>
      </c>
    </row>
    <row r="29" spans="1:11" s="3" customFormat="1" ht="66.75" customHeight="1" x14ac:dyDescent="0.25">
      <c r="A29" s="10" t="s">
        <v>32</v>
      </c>
      <c r="B29" s="9" t="s">
        <v>55</v>
      </c>
      <c r="C29" s="9" t="s">
        <v>34</v>
      </c>
      <c r="D29" s="36">
        <v>877</v>
      </c>
      <c r="E29" s="26">
        <f t="shared" si="0"/>
        <v>320000</v>
      </c>
      <c r="F29" s="11">
        <v>200000</v>
      </c>
      <c r="G29" s="22">
        <v>120000</v>
      </c>
      <c r="H29" s="33">
        <f t="shared" si="1"/>
        <v>0.625</v>
      </c>
      <c r="I29" s="32">
        <f t="shared" si="2"/>
        <v>0.375</v>
      </c>
      <c r="K29" s="24" t="b">
        <f t="shared" si="3"/>
        <v>1</v>
      </c>
    </row>
    <row r="30" spans="1:11" s="3" customFormat="1" ht="66.75" customHeight="1" x14ac:dyDescent="0.25">
      <c r="A30" s="38" t="s">
        <v>50</v>
      </c>
      <c r="B30" s="39"/>
      <c r="C30" s="39"/>
      <c r="D30" s="40"/>
      <c r="E30" s="37">
        <f t="shared" si="0"/>
        <v>10269638.439999999</v>
      </c>
      <c r="F30" s="23">
        <f>SUM(F5:F29)</f>
        <v>5000000</v>
      </c>
      <c r="G30" s="23">
        <f>SUM(G5:G29)</f>
        <v>5269638.4399999995</v>
      </c>
      <c r="H30" s="33">
        <f t="shared" si="1"/>
        <v>0.48687205778590198</v>
      </c>
      <c r="I30" s="32">
        <f t="shared" si="2"/>
        <v>0.51312794221409808</v>
      </c>
      <c r="K30" s="24" t="b">
        <f t="shared" si="3"/>
        <v>1</v>
      </c>
    </row>
    <row r="31" spans="1:11" ht="66.75" customHeight="1" x14ac:dyDescent="0.25">
      <c r="B31" s="19"/>
      <c r="E31" s="26"/>
      <c r="K31" s="24" t="b">
        <f t="shared" si="3"/>
        <v>1</v>
      </c>
    </row>
    <row r="32" spans="1:11" ht="66.75" customHeight="1" x14ac:dyDescent="0.25">
      <c r="B32" s="2"/>
      <c r="C32" s="6" t="s">
        <v>6</v>
      </c>
      <c r="D32" s="5">
        <f>C2-F30</f>
        <v>3500000</v>
      </c>
      <c r="E32" s="26"/>
    </row>
    <row r="33" spans="1:90" s="2" customFormat="1" ht="66.75" customHeight="1" x14ac:dyDescent="0.25">
      <c r="A33" s="1"/>
      <c r="B33" s="7"/>
      <c r="C33" s="6"/>
      <c r="D33" s="5"/>
      <c r="E33" s="1"/>
      <c r="F33" s="1"/>
      <c r="G33" s="1"/>
      <c r="H33" s="5"/>
      <c r="I33" s="31"/>
    </row>
    <row r="34" spans="1:90" s="2" customFormat="1" x14ac:dyDescent="0.25">
      <c r="A34" s="1"/>
      <c r="C34" s="20"/>
      <c r="D34" s="5"/>
      <c r="E34" s="1"/>
      <c r="F34" s="1"/>
      <c r="G34" s="1"/>
      <c r="H34" s="5"/>
      <c r="I34" s="31"/>
    </row>
    <row r="35" spans="1:90" x14ac:dyDescent="0.25">
      <c r="B35" s="2"/>
      <c r="C35" s="6"/>
    </row>
    <row r="36" spans="1:90" s="2" customFormat="1" ht="28.5" customHeight="1" x14ac:dyDescent="0.25">
      <c r="A36" s="1"/>
      <c r="B36" s="8"/>
      <c r="C36" s="6"/>
      <c r="D36" s="5"/>
      <c r="E36" s="1"/>
      <c r="F36" s="1"/>
      <c r="G36" s="1"/>
      <c r="H36" s="5"/>
      <c r="I36" s="31"/>
    </row>
    <row r="37" spans="1:90" s="2" customFormat="1" ht="28.5" customHeight="1" x14ac:dyDescent="0.25">
      <c r="A37" s="1"/>
      <c r="B37" s="8"/>
      <c r="C37" s="6"/>
      <c r="D37" s="5"/>
      <c r="E37" s="1"/>
      <c r="F37" s="1"/>
      <c r="G37" s="1"/>
      <c r="H37" s="5"/>
      <c r="I37" s="31"/>
    </row>
    <row r="38" spans="1:90" s="2" customFormat="1" ht="28.5" customHeight="1" x14ac:dyDescent="0.25">
      <c r="A38" s="1"/>
      <c r="B38" s="8"/>
      <c r="D38" s="5"/>
      <c r="E38" s="1"/>
      <c r="F38" s="1"/>
      <c r="G38" s="1"/>
      <c r="H38" s="5"/>
      <c r="I38" s="31"/>
    </row>
    <row r="39" spans="1:90" s="2" customFormat="1" ht="90" customHeight="1" x14ac:dyDescent="0.25">
      <c r="A39" s="1"/>
      <c r="D39" s="5"/>
      <c r="E39" s="1"/>
      <c r="F39" s="1"/>
      <c r="G39" s="1"/>
      <c r="H39" s="5"/>
      <c r="I39" s="31"/>
    </row>
    <row r="40" spans="1:90" ht="182.25" customHeight="1" x14ac:dyDescent="0.25">
      <c r="B40" s="2"/>
      <c r="C40" s="2"/>
    </row>
    <row r="41" spans="1:90" ht="182.25" customHeight="1" x14ac:dyDescent="0.25">
      <c r="B41" s="18"/>
      <c r="C41" s="18"/>
    </row>
    <row r="42" spans="1:90" ht="249.95" customHeight="1" x14ac:dyDescent="0.25">
      <c r="B42" s="2"/>
      <c r="C42" s="2"/>
    </row>
    <row r="43" spans="1:90" ht="199.5" customHeight="1" x14ac:dyDescent="0.25">
      <c r="B43" s="2"/>
      <c r="C43" s="2"/>
    </row>
    <row r="44" spans="1:90" ht="90" customHeight="1" x14ac:dyDescent="0.25">
      <c r="B44" s="2"/>
      <c r="C44" s="2"/>
    </row>
    <row r="45" spans="1:90" s="2" customFormat="1" ht="150" customHeight="1" x14ac:dyDescent="0.25">
      <c r="A45" s="1"/>
      <c r="D45" s="5"/>
      <c r="E45" s="1"/>
      <c r="F45" s="1"/>
      <c r="G45" s="1"/>
      <c r="H45" s="5"/>
      <c r="I45" s="31"/>
    </row>
    <row r="46" spans="1:90" ht="399.95" customHeight="1" x14ac:dyDescent="0.25">
      <c r="B46" s="2"/>
      <c r="C46" s="2"/>
    </row>
    <row r="47" spans="1:90" ht="180" customHeight="1" x14ac:dyDescent="0.25">
      <c r="B47" s="2"/>
      <c r="C47" s="2"/>
    </row>
    <row r="48" spans="1:90" s="4" customFormat="1" ht="200.1" customHeight="1" x14ac:dyDescent="0.25">
      <c r="A48" s="1"/>
      <c r="B48" s="2"/>
      <c r="C48" s="2"/>
      <c r="D48" s="5"/>
      <c r="E48" s="1"/>
      <c r="F48" s="1"/>
      <c r="G48" s="1"/>
      <c r="H48" s="5"/>
      <c r="I48" s="31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</row>
    <row r="49" spans="1:90" s="4" customFormat="1" ht="200.1" customHeight="1" x14ac:dyDescent="0.25">
      <c r="A49" s="1"/>
      <c r="B49" s="1"/>
      <c r="C49" s="1"/>
      <c r="D49" s="5"/>
      <c r="E49" s="1"/>
      <c r="F49" s="1"/>
      <c r="G49" s="1"/>
      <c r="H49" s="5"/>
      <c r="I49" s="31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</row>
    <row r="50" spans="1:90" s="4" customFormat="1" x14ac:dyDescent="0.25">
      <c r="A50" s="1"/>
      <c r="B50" s="1"/>
      <c r="C50" s="1"/>
      <c r="D50" s="5"/>
      <c r="E50" s="1"/>
      <c r="F50" s="1"/>
      <c r="G50" s="1"/>
      <c r="H50" s="5"/>
      <c r="I50" s="31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</row>
    <row r="51" spans="1:90" ht="227.25" customHeight="1" x14ac:dyDescent="0.25"/>
    <row r="52" spans="1:90" s="2" customFormat="1" ht="28.5" customHeight="1" x14ac:dyDescent="0.25">
      <c r="A52" s="1"/>
      <c r="B52" s="1"/>
      <c r="C52" s="1"/>
      <c r="D52" s="5"/>
      <c r="E52" s="1"/>
      <c r="F52" s="1"/>
      <c r="G52" s="1"/>
      <c r="H52" s="5"/>
      <c r="I52" s="31"/>
    </row>
    <row r="53" spans="1:90" s="2" customFormat="1" ht="83.25" customHeight="1" x14ac:dyDescent="0.25">
      <c r="A53" s="1"/>
      <c r="B53" s="1"/>
      <c r="C53" s="1"/>
      <c r="D53" s="5"/>
      <c r="E53" s="1"/>
      <c r="F53" s="1"/>
      <c r="G53" s="1"/>
      <c r="H53" s="5"/>
      <c r="I53" s="31"/>
    </row>
    <row r="54" spans="1:90" s="2" customFormat="1" ht="204.75" customHeight="1" x14ac:dyDescent="0.25">
      <c r="A54" s="1"/>
      <c r="B54" s="1"/>
      <c r="C54" s="1"/>
      <c r="D54" s="5"/>
      <c r="E54" s="1"/>
      <c r="F54" s="1"/>
      <c r="G54" s="1"/>
      <c r="H54" s="5"/>
      <c r="I54" s="31"/>
    </row>
    <row r="55" spans="1:90" s="2" customFormat="1" ht="28.5" customHeight="1" x14ac:dyDescent="0.25">
      <c r="A55" s="1"/>
      <c r="B55" s="1"/>
      <c r="C55" s="1"/>
      <c r="D55" s="5"/>
      <c r="E55" s="1"/>
      <c r="F55" s="1"/>
      <c r="G55" s="1"/>
      <c r="H55" s="5"/>
      <c r="I55" s="31"/>
    </row>
    <row r="56" spans="1:90" s="2" customFormat="1" x14ac:dyDescent="0.25">
      <c r="A56" s="1"/>
      <c r="B56" s="1"/>
      <c r="C56" s="1"/>
      <c r="D56" s="5"/>
      <c r="E56" s="1"/>
      <c r="F56" s="1"/>
      <c r="G56" s="1"/>
      <c r="H56" s="5"/>
      <c r="I56" s="31"/>
    </row>
    <row r="57" spans="1:90" s="2" customFormat="1" x14ac:dyDescent="0.25">
      <c r="A57" s="1"/>
      <c r="B57" s="1"/>
      <c r="C57" s="1"/>
      <c r="D57" s="5"/>
      <c r="E57" s="1"/>
      <c r="F57" s="1"/>
      <c r="G57" s="1"/>
      <c r="H57" s="5"/>
      <c r="I57" s="31"/>
    </row>
    <row r="58" spans="1:90" ht="180" customHeight="1" x14ac:dyDescent="0.25"/>
    <row r="59" spans="1:90" ht="249.95" customHeight="1" x14ac:dyDescent="0.25"/>
  </sheetData>
  <mergeCells count="3">
    <mergeCell ref="A30:D30"/>
    <mergeCell ref="E2:G2"/>
    <mergeCell ref="A1:G1"/>
  </mergeCells>
  <pageMargins left="0.70866141732283472" right="0.70866141732283472" top="0.55118110236220474" bottom="0.74803149606299213" header="0.31496062992125984" footer="0.31496062992125984"/>
  <pageSetup paperSize="9" scale="3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Arkusz1</vt:lpstr>
      <vt:lpstr>Arkusz2</vt:lpstr>
      <vt:lpstr>Arkusz1!Obszar_wydruku</vt:lpstr>
      <vt:lpstr>Arkusz1!Tytuły_wydruku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Jacekp</dc:creator>
  <cp:lastModifiedBy>Ortyl Jakub</cp:lastModifiedBy>
  <cp:lastPrinted>2023-04-05T06:48:25Z</cp:lastPrinted>
  <dcterms:created xsi:type="dcterms:W3CDTF">2014-01-30T06:09:20Z</dcterms:created>
  <dcterms:modified xsi:type="dcterms:W3CDTF">2023-04-05T06:48:56Z</dcterms:modified>
</cp:coreProperties>
</file>